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C:\Users\chenxiuyi\Desktop\学院奖学金通知\附件\"/>
    </mc:Choice>
  </mc:AlternateContent>
  <xr:revisionPtr revIDLastSave="0" documentId="13_ncr:1_{78FBE23C-DEA9-49F2-88C6-4C7E31FCBE07}" xr6:coauthVersionLast="45" xr6:coauthVersionMax="45" xr10:uidLastSave="{00000000-0000-0000-0000-000000000000}"/>
  <bookViews>
    <workbookView xWindow="-110" yWindow="-110" windowWidth="21820" windowHeight="14020" xr2:uid="{00000000-000D-0000-FFFF-FFFF00000000}"/>
  </bookViews>
  <sheets>
    <sheet name="国际翻译学院" sheetId="1" r:id="rId1"/>
    <sheet name="17级" sheetId="2" r:id="rId2"/>
    <sheet name="18级" sheetId="3" r:id="rId3"/>
    <sheet name="19级" sheetId="4" r:id="rId4"/>
  </sheets>
  <calcPr calcId="191029" calcMode="manual"/>
</workbook>
</file>

<file path=xl/calcChain.xml><?xml version="1.0" encoding="utf-8"?>
<calcChain xmlns="http://schemas.openxmlformats.org/spreadsheetml/2006/main">
  <c r="L9" i="4" l="1"/>
  <c r="L7" i="4"/>
  <c r="L8" i="4"/>
  <c r="L11" i="4"/>
  <c r="L10" i="4"/>
  <c r="L6" i="4"/>
  <c r="L5" i="4"/>
  <c r="L4" i="4"/>
  <c r="L3" i="4"/>
  <c r="L10" i="3"/>
  <c r="L9" i="3"/>
  <c r="L8" i="3"/>
  <c r="L7" i="3"/>
  <c r="L6" i="3"/>
  <c r="L5" i="3"/>
  <c r="L4" i="3"/>
  <c r="L3" i="3"/>
  <c r="L8" i="2"/>
  <c r="L11" i="2"/>
  <c r="L10" i="2"/>
  <c r="L9" i="2"/>
  <c r="L5" i="2"/>
  <c r="L6" i="2"/>
  <c r="L7" i="2"/>
  <c r="L4" i="2"/>
  <c r="L3" i="2"/>
  <c r="G16" i="1"/>
  <c r="G14" i="1"/>
  <c r="G15" i="1"/>
  <c r="B17" i="1"/>
  <c r="C14" i="1" s="1"/>
  <c r="H14" i="1" s="1"/>
  <c r="G17" i="1" l="1"/>
  <c r="C15" i="1"/>
  <c r="C16" i="1"/>
  <c r="I14" i="1"/>
  <c r="H16" i="1" l="1"/>
  <c r="H15" i="1"/>
  <c r="I15" i="1"/>
</calcChain>
</file>

<file path=xl/sharedStrings.xml><?xml version="1.0" encoding="utf-8"?>
<sst xmlns="http://schemas.openxmlformats.org/spreadsheetml/2006/main" count="117" uniqueCount="63">
  <si>
    <t>院系</t>
  </si>
  <si>
    <t>国家奖学金</t>
  </si>
  <si>
    <t>国家励志奖学金</t>
  </si>
  <si>
    <t>优秀学生一等奖学金</t>
  </si>
  <si>
    <t>优秀学生二等奖学金</t>
  </si>
  <si>
    <t>优秀学生三等奖学金</t>
  </si>
  <si>
    <t>中山大学专项奖学金奖励金额
（单位：元））</t>
  </si>
  <si>
    <t>中山大学励志奖学金</t>
  </si>
  <si>
    <t>宝钢港澳台优秀学生奖学金</t>
  </si>
  <si>
    <t>优衣库奖学金
（已评）</t>
  </si>
  <si>
    <t>国际翻译学院</t>
  </si>
  <si>
    <t>名额数不限，评奖规则见《中山大学本科生奖学金管理办法》</t>
  </si>
  <si>
    <t>17各班级名额分配</t>
  </si>
  <si>
    <t>班级</t>
  </si>
  <si>
    <r>
      <rPr>
        <sz val="11"/>
        <color rgb="FF000000"/>
        <rFont val="宋体"/>
        <family val="3"/>
        <charset val="134"/>
      </rPr>
      <t>参评第一批奖学金</t>
    </r>
    <r>
      <rPr>
        <sz val="11"/>
        <rFont val="宋体"/>
        <family val="3"/>
        <charset val="134"/>
      </rPr>
      <t>人数</t>
    </r>
  </si>
  <si>
    <r>
      <rPr>
        <sz val="11"/>
        <color rgb="FF000000"/>
        <rFont val="宋体"/>
        <family val="3"/>
        <charset val="134"/>
      </rPr>
      <t>参评第一批奖学金</t>
    </r>
    <r>
      <rPr>
        <sz val="11"/>
        <rFont val="宋体"/>
        <family val="3"/>
        <charset val="134"/>
      </rPr>
      <t>各系人数</t>
    </r>
  </si>
  <si>
    <t>系人数/年级人数</t>
  </si>
  <si>
    <t>一奖应有名额</t>
  </si>
  <si>
    <t>二奖应有名额</t>
  </si>
  <si>
    <t>三奖应有名额</t>
  </si>
  <si>
    <t>一等奖固定
名额</t>
  </si>
  <si>
    <t>二等奖固定
名额</t>
  </si>
  <si>
    <t>三等奖固定名额</t>
  </si>
  <si>
    <t>固定获奖名额</t>
  </si>
  <si>
    <t>一二三获奖总人数最小值（人数×30%）</t>
  </si>
  <si>
    <t>国奖名额</t>
  </si>
  <si>
    <t>国励名额</t>
  </si>
  <si>
    <t>备注</t>
  </si>
  <si>
    <t>韩语</t>
  </si>
  <si>
    <t>西语</t>
  </si>
  <si>
    <t>俄语</t>
  </si>
  <si>
    <t>阿语</t>
  </si>
  <si>
    <t>丝路</t>
  </si>
  <si>
    <t>英A</t>
  </si>
  <si>
    <t>英B</t>
  </si>
  <si>
    <t>英C</t>
  </si>
  <si>
    <t>总计</t>
  </si>
  <si>
    <t>18各班级名额分配</t>
  </si>
  <si>
    <t>英语A</t>
  </si>
  <si>
    <t>英语B</t>
  </si>
  <si>
    <t>丝路班</t>
  </si>
  <si>
    <t>朝鲜语</t>
  </si>
  <si>
    <t>19各班级名额分配</t>
    <phoneticPr fontId="1" type="noConversion"/>
  </si>
  <si>
    <t>各年级名额分配</t>
  </si>
  <si>
    <t>年级</t>
  </si>
  <si>
    <t>参评第一批奖学金总人数</t>
  </si>
  <si>
    <t>各级人数比例</t>
  </si>
  <si>
    <t>一等奖名额（第一批）</t>
  </si>
  <si>
    <t>二等奖名额（第一批）</t>
  </si>
  <si>
    <t>三等奖名额（第一批）</t>
  </si>
  <si>
    <t>各级一二三等奖总名额（第一批）</t>
  </si>
  <si>
    <t>总人数</t>
  </si>
  <si>
    <t>19级</t>
    <phoneticPr fontId="1" type="noConversion"/>
  </si>
  <si>
    <t>18级</t>
    <phoneticPr fontId="1" type="noConversion"/>
  </si>
  <si>
    <t>17级</t>
    <phoneticPr fontId="1" type="noConversion"/>
  </si>
  <si>
    <t>一等奖流动名额</t>
    <phoneticPr fontId="1" type="noConversion"/>
  </si>
  <si>
    <t>二等奖流动名额</t>
    <phoneticPr fontId="1" type="noConversion"/>
  </si>
  <si>
    <t>三等奖流动名额</t>
    <phoneticPr fontId="1" type="noConversion"/>
  </si>
  <si>
    <t xml:space="preserve"> </t>
    <phoneticPr fontId="1" type="noConversion"/>
  </si>
  <si>
    <t>此处国励奖学金名额是按比例折算，实际会根据各年级在库学生人数再进行调整</t>
    <phoneticPr fontId="1" type="noConversion"/>
  </si>
  <si>
    <t>此处国励奖学金名额是按比例折算，实际会根据各年级在库学生人数再进行调整；每组内的优秀学生奖学金流动名额，由综绩高者获取。</t>
    <phoneticPr fontId="1" type="noConversion"/>
  </si>
  <si>
    <t>三菱商事株式会社国际奖学金</t>
    <phoneticPr fontId="1" type="noConversion"/>
  </si>
  <si>
    <t>国奖流动名额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</si>
</sst>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0" x14ac:knownFonts="1">
    <font>
      <sz val="11"/>
      <color theme="1"/>
      <name val="Tahoma"/>
      <charset val="134"/>
    </font>
    <font>
      <sz val="9"/>
      <name val="Tahoma"/>
      <family val="2"/>
    </font>
    <font>
      <sz val="11"/>
      <color theme="1"/>
      <name val="宋体"/>
      <family val="3"/>
      <charset val="134"/>
    </font>
    <font>
      <sz val="11"/>
      <color theme="1"/>
      <name val="Tahoma"/>
      <family val="2"/>
    </font>
    <font>
      <sz val="16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1"/>
      <color theme="1"/>
      <name val="Tahoma"/>
      <family val="2"/>
      <charset val="134"/>
    </font>
    <font>
      <sz val="11"/>
      <color rgb="FFFF0000"/>
      <name val="等线"/>
      <charset val="134"/>
      <scheme val="minor"/>
    </font>
    <font>
      <sz val="10"/>
      <color rgb="FF000000"/>
      <name val="宋体"/>
      <family val="3"/>
      <charset val="134"/>
    </font>
    <font>
      <sz val="11"/>
      <name val="Tahoma"/>
      <family val="2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6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9" fillId="0" borderId="2" xfId="1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6" fillId="2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176" fontId="16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2">
    <cellStyle name="常规" xfId="0" builtinId="0"/>
    <cellStyle name="常规 2" xfId="1" xr:uid="{0F078219-8F22-4669-AC3F-37349919CD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selection activeCell="I9" sqref="I9"/>
    </sheetView>
  </sheetViews>
  <sheetFormatPr defaultColWidth="9" defaultRowHeight="14" x14ac:dyDescent="0.3"/>
  <cols>
    <col min="1" max="1" width="20.08203125" customWidth="1"/>
    <col min="2" max="2" width="11.83203125" customWidth="1"/>
    <col min="3" max="3" width="16.5" customWidth="1"/>
    <col min="4" max="5" width="12.25" customWidth="1"/>
    <col min="6" max="6" width="12.33203125" customWidth="1"/>
    <col min="7" max="7" width="18" customWidth="1"/>
    <col min="8" max="8" width="24.58203125" customWidth="1"/>
    <col min="9" max="11" width="14.25" customWidth="1"/>
  </cols>
  <sheetData>
    <row r="1" spans="1:11" ht="50.15" customHeight="1" x14ac:dyDescent="0.3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9" t="s">
        <v>7</v>
      </c>
      <c r="I1" s="20" t="s">
        <v>8</v>
      </c>
      <c r="J1" s="20" t="s">
        <v>61</v>
      </c>
      <c r="K1" s="21" t="s">
        <v>9</v>
      </c>
    </row>
    <row r="2" spans="1:11" ht="50.15" customHeight="1" x14ac:dyDescent="0.3">
      <c r="A2" s="22" t="s">
        <v>10</v>
      </c>
      <c r="B2" s="23">
        <v>7</v>
      </c>
      <c r="C2" s="23">
        <v>22</v>
      </c>
      <c r="D2" s="23">
        <v>23</v>
      </c>
      <c r="E2" s="22">
        <v>46</v>
      </c>
      <c r="F2" s="22">
        <v>68</v>
      </c>
      <c r="G2" s="22">
        <v>28000</v>
      </c>
      <c r="H2" s="24" t="s">
        <v>11</v>
      </c>
      <c r="I2" s="22">
        <v>1</v>
      </c>
      <c r="J2" s="22">
        <v>3</v>
      </c>
      <c r="K2" s="25">
        <v>1</v>
      </c>
    </row>
    <row r="3" spans="1:11" x14ac:dyDescent="0.3">
      <c r="D3" s="1"/>
      <c r="E3" s="1"/>
      <c r="F3" s="1"/>
      <c r="G3" s="1"/>
    </row>
    <row r="12" spans="1:11" ht="20" customHeight="1" x14ac:dyDescent="0.3">
      <c r="A12" s="39" t="s">
        <v>43</v>
      </c>
      <c r="B12" s="39"/>
      <c r="C12" s="39"/>
      <c r="D12" s="39"/>
      <c r="E12" s="39"/>
      <c r="F12" s="39"/>
      <c r="G12" s="39"/>
      <c r="H12" s="39"/>
      <c r="I12" s="39"/>
    </row>
    <row r="13" spans="1:11" ht="26" x14ac:dyDescent="0.3">
      <c r="A13" s="26" t="s">
        <v>44</v>
      </c>
      <c r="B13" s="26" t="s">
        <v>45</v>
      </c>
      <c r="C13" s="26" t="s">
        <v>46</v>
      </c>
      <c r="D13" s="26" t="s">
        <v>47</v>
      </c>
      <c r="E13" s="26" t="s">
        <v>48</v>
      </c>
      <c r="F13" s="26" t="s">
        <v>49</v>
      </c>
      <c r="G13" s="26" t="s">
        <v>50</v>
      </c>
      <c r="H13" s="12" t="s">
        <v>1</v>
      </c>
      <c r="I13" s="13" t="s">
        <v>2</v>
      </c>
      <c r="J13" s="35"/>
    </row>
    <row r="14" spans="1:11" x14ac:dyDescent="0.3">
      <c r="A14" s="9" t="s">
        <v>52</v>
      </c>
      <c r="B14" s="26">
        <v>218</v>
      </c>
      <c r="C14" s="26">
        <f>B14/B17</f>
        <v>0.48337028824833705</v>
      </c>
      <c r="D14" s="27">
        <v>11</v>
      </c>
      <c r="E14" s="27">
        <v>22</v>
      </c>
      <c r="F14" s="27">
        <v>33</v>
      </c>
      <c r="G14" s="27">
        <f>D14+E14+F14</f>
        <v>66</v>
      </c>
      <c r="H14" s="28">
        <f>H17*C14</f>
        <v>3.3835920177383594</v>
      </c>
      <c r="I14" s="28">
        <f>C14*I17</f>
        <v>10.634146341463415</v>
      </c>
      <c r="J14" s="36"/>
    </row>
    <row r="15" spans="1:11" x14ac:dyDescent="0.3">
      <c r="A15" s="9" t="s">
        <v>53</v>
      </c>
      <c r="B15" s="26">
        <v>181</v>
      </c>
      <c r="C15" s="26">
        <f>B15/B17</f>
        <v>0.40133037694013302</v>
      </c>
      <c r="D15" s="27">
        <v>9</v>
      </c>
      <c r="E15" s="27">
        <v>18</v>
      </c>
      <c r="F15" s="27">
        <v>27</v>
      </c>
      <c r="G15" s="27">
        <f>D15+E15+F15</f>
        <v>54</v>
      </c>
      <c r="H15" s="28">
        <f>H17*C15</f>
        <v>2.8093126385809311</v>
      </c>
      <c r="I15" s="28">
        <f>C15*I17</f>
        <v>8.8292682926829258</v>
      </c>
      <c r="J15" s="36"/>
    </row>
    <row r="16" spans="1:11" x14ac:dyDescent="0.3">
      <c r="A16" s="9" t="s">
        <v>54</v>
      </c>
      <c r="B16" s="26">
        <v>52</v>
      </c>
      <c r="C16" s="26">
        <f>B16/B17</f>
        <v>0.11529933481152993</v>
      </c>
      <c r="D16" s="27">
        <v>3</v>
      </c>
      <c r="E16" s="27">
        <v>6</v>
      </c>
      <c r="F16" s="27">
        <v>8</v>
      </c>
      <c r="G16" s="27">
        <f>D16+E16+F16</f>
        <v>17</v>
      </c>
      <c r="H16" s="28">
        <f>C16*H17</f>
        <v>0.80709534368070956</v>
      </c>
      <c r="I16" s="28">
        <v>2</v>
      </c>
      <c r="J16" s="36"/>
    </row>
    <row r="17" spans="1:10" x14ac:dyDescent="0.3">
      <c r="A17" s="26" t="s">
        <v>51</v>
      </c>
      <c r="B17" s="26">
        <f>SUM(B14:B16)</f>
        <v>451</v>
      </c>
      <c r="C17" s="26">
        <v>1</v>
      </c>
      <c r="D17" s="26">
        <v>23</v>
      </c>
      <c r="E17" s="26">
        <v>46</v>
      </c>
      <c r="F17" s="26">
        <v>68</v>
      </c>
      <c r="G17" s="27">
        <f>G14+G15+G16</f>
        <v>137</v>
      </c>
      <c r="H17" s="12">
        <v>7</v>
      </c>
      <c r="I17" s="28">
        <v>22</v>
      </c>
      <c r="J17" s="36"/>
    </row>
    <row r="18" spans="1:10" ht="14" customHeight="1" x14ac:dyDescent="0.3">
      <c r="A18" s="37" t="s">
        <v>60</v>
      </c>
      <c r="B18" s="37"/>
      <c r="C18" s="37"/>
      <c r="D18" s="37"/>
      <c r="E18" s="37"/>
      <c r="F18" s="37"/>
      <c r="G18" s="37"/>
      <c r="H18" s="37"/>
      <c r="I18" s="37"/>
      <c r="J18" s="36"/>
    </row>
    <row r="19" spans="1:10" x14ac:dyDescent="0.3">
      <c r="A19" s="38"/>
      <c r="B19" s="38"/>
      <c r="C19" s="38"/>
      <c r="D19" s="38"/>
      <c r="E19" s="38"/>
      <c r="F19" s="38"/>
      <c r="G19" s="38"/>
      <c r="H19" s="38"/>
      <c r="I19" s="38"/>
      <c r="J19" s="36"/>
    </row>
    <row r="20" spans="1:10" x14ac:dyDescent="0.3">
      <c r="A20" s="10"/>
      <c r="B20" s="10"/>
      <c r="C20" s="10"/>
      <c r="D20" s="10"/>
      <c r="E20" s="10"/>
      <c r="F20" s="10"/>
      <c r="G20" s="10"/>
      <c r="H20" s="10"/>
      <c r="I20" s="10"/>
      <c r="J20" s="36"/>
    </row>
    <row r="23" spans="1:10" x14ac:dyDescent="0.3">
      <c r="I23" s="17"/>
    </row>
  </sheetData>
  <mergeCells count="3">
    <mergeCell ref="J13:J20"/>
    <mergeCell ref="A18:I19"/>
    <mergeCell ref="A12:I1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F7911-74A7-4585-8D26-03611C62F309}">
  <dimension ref="A1:R12"/>
  <sheetViews>
    <sheetView workbookViewId="0">
      <selection activeCell="L15" sqref="L15"/>
    </sheetView>
  </sheetViews>
  <sheetFormatPr defaultColWidth="8.6640625" defaultRowHeight="14" x14ac:dyDescent="0.3"/>
  <cols>
    <col min="18" max="18" width="14.58203125" customWidth="1"/>
  </cols>
  <sheetData>
    <row r="1" spans="1:18" ht="20" x14ac:dyDescent="0.3">
      <c r="A1" s="43" t="s">
        <v>12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3"/>
      <c r="N1" s="3"/>
      <c r="O1" s="3"/>
      <c r="P1" s="3"/>
      <c r="Q1" s="3"/>
      <c r="R1" s="3"/>
    </row>
    <row r="2" spans="1:18" ht="70" x14ac:dyDescent="0.3">
      <c r="A2" s="4" t="s">
        <v>13</v>
      </c>
      <c r="B2" s="5" t="s">
        <v>14</v>
      </c>
      <c r="C2" s="6" t="s">
        <v>15</v>
      </c>
      <c r="D2" s="7" t="s">
        <v>16</v>
      </c>
      <c r="E2" s="7" t="s">
        <v>17</v>
      </c>
      <c r="F2" s="7" t="s">
        <v>18</v>
      </c>
      <c r="G2" s="7" t="s">
        <v>19</v>
      </c>
      <c r="H2" s="7" t="s">
        <v>20</v>
      </c>
      <c r="I2" s="7" t="s">
        <v>21</v>
      </c>
      <c r="J2" s="7" t="s">
        <v>22</v>
      </c>
      <c r="K2" s="7" t="s">
        <v>23</v>
      </c>
      <c r="L2" s="7" t="s">
        <v>24</v>
      </c>
      <c r="M2" s="14" t="s">
        <v>25</v>
      </c>
      <c r="N2" s="14" t="s">
        <v>26</v>
      </c>
      <c r="O2" s="15" t="s">
        <v>55</v>
      </c>
      <c r="P2" s="15" t="s">
        <v>56</v>
      </c>
      <c r="Q2" s="15" t="s">
        <v>57</v>
      </c>
      <c r="R2" s="16" t="s">
        <v>27</v>
      </c>
    </row>
    <row r="3" spans="1:18" x14ac:dyDescent="0.3">
      <c r="A3" s="2" t="s">
        <v>28</v>
      </c>
      <c r="B3" s="2">
        <v>0</v>
      </c>
      <c r="C3" s="40">
        <v>0</v>
      </c>
      <c r="D3" s="40">
        <v>0</v>
      </c>
      <c r="E3" s="40">
        <v>0</v>
      </c>
      <c r="F3" s="40">
        <v>0</v>
      </c>
      <c r="G3" s="40">
        <v>0</v>
      </c>
      <c r="H3" s="2">
        <v>0</v>
      </c>
      <c r="I3" s="8">
        <v>0</v>
      </c>
      <c r="J3" s="8">
        <v>0</v>
      </c>
      <c r="K3" s="8">
        <v>0</v>
      </c>
      <c r="L3" s="2">
        <f>B3*0.3</f>
        <v>0</v>
      </c>
      <c r="M3" s="40">
        <v>0</v>
      </c>
      <c r="N3" s="40">
        <v>0</v>
      </c>
      <c r="O3" s="44">
        <v>0</v>
      </c>
      <c r="P3" s="44">
        <v>0</v>
      </c>
      <c r="Q3" s="44">
        <v>0</v>
      </c>
      <c r="R3" s="45" t="s">
        <v>59</v>
      </c>
    </row>
    <row r="4" spans="1:18" x14ac:dyDescent="0.3">
      <c r="A4" s="2" t="s">
        <v>29</v>
      </c>
      <c r="B4" s="2">
        <v>0</v>
      </c>
      <c r="C4" s="41"/>
      <c r="D4" s="41"/>
      <c r="E4" s="41"/>
      <c r="F4" s="41"/>
      <c r="G4" s="41"/>
      <c r="H4" s="8">
        <v>0</v>
      </c>
      <c r="I4" s="8">
        <v>0</v>
      </c>
      <c r="J4" s="8">
        <v>0</v>
      </c>
      <c r="K4" s="8">
        <v>0</v>
      </c>
      <c r="L4" s="8">
        <f>B4*0.3</f>
        <v>0</v>
      </c>
      <c r="M4" s="41"/>
      <c r="N4" s="41"/>
      <c r="O4" s="44"/>
      <c r="P4" s="44"/>
      <c r="Q4" s="44"/>
      <c r="R4" s="46"/>
    </row>
    <row r="5" spans="1:18" x14ac:dyDescent="0.3">
      <c r="A5" s="2" t="s">
        <v>30</v>
      </c>
      <c r="B5" s="2">
        <v>0</v>
      </c>
      <c r="C5" s="41"/>
      <c r="D5" s="41"/>
      <c r="E5" s="41"/>
      <c r="F5" s="41"/>
      <c r="G5" s="41"/>
      <c r="H5" s="8">
        <v>0</v>
      </c>
      <c r="I5" s="8">
        <v>0</v>
      </c>
      <c r="J5" s="8">
        <v>0</v>
      </c>
      <c r="K5" s="8">
        <v>0</v>
      </c>
      <c r="L5" s="8">
        <f t="shared" ref="L5:L7" si="0">B5*0.3</f>
        <v>0</v>
      </c>
      <c r="M5" s="41"/>
      <c r="N5" s="41"/>
      <c r="O5" s="44"/>
      <c r="P5" s="44"/>
      <c r="Q5" s="44"/>
      <c r="R5" s="46"/>
    </row>
    <row r="6" spans="1:18" x14ac:dyDescent="0.3">
      <c r="A6" s="2" t="s">
        <v>31</v>
      </c>
      <c r="B6" s="2">
        <v>0</v>
      </c>
      <c r="C6" s="41"/>
      <c r="D6" s="41"/>
      <c r="E6" s="41"/>
      <c r="F6" s="41"/>
      <c r="G6" s="41"/>
      <c r="H6" s="8">
        <v>0</v>
      </c>
      <c r="I6" s="8">
        <v>0</v>
      </c>
      <c r="J6" s="8">
        <v>0</v>
      </c>
      <c r="K6" s="8">
        <v>0</v>
      </c>
      <c r="L6" s="8">
        <f t="shared" si="0"/>
        <v>0</v>
      </c>
      <c r="M6" s="42"/>
      <c r="N6" s="42"/>
      <c r="O6" s="44"/>
      <c r="P6" s="44"/>
      <c r="Q6" s="44"/>
      <c r="R6" s="46"/>
    </row>
    <row r="7" spans="1:18" x14ac:dyDescent="0.3">
      <c r="A7" s="2" t="s">
        <v>32</v>
      </c>
      <c r="B7" s="2">
        <v>0</v>
      </c>
      <c r="C7" s="42"/>
      <c r="D7" s="42"/>
      <c r="E7" s="42"/>
      <c r="F7" s="42"/>
      <c r="G7" s="42"/>
      <c r="H7" s="8">
        <v>0</v>
      </c>
      <c r="I7" s="8">
        <v>0</v>
      </c>
      <c r="J7" s="8">
        <v>0</v>
      </c>
      <c r="K7" s="8">
        <v>0</v>
      </c>
      <c r="L7" s="8">
        <f t="shared" si="0"/>
        <v>0</v>
      </c>
      <c r="M7" s="40">
        <v>1</v>
      </c>
      <c r="N7" s="40">
        <v>2</v>
      </c>
      <c r="O7" s="44">
        <v>0</v>
      </c>
      <c r="P7" s="48">
        <v>2</v>
      </c>
      <c r="Q7" s="44">
        <v>1</v>
      </c>
      <c r="R7" s="46"/>
    </row>
    <row r="8" spans="1:18" x14ac:dyDescent="0.3">
      <c r="A8" s="2" t="s">
        <v>33</v>
      </c>
      <c r="B8" s="2">
        <v>15</v>
      </c>
      <c r="C8" s="40">
        <v>52</v>
      </c>
      <c r="D8" s="40">
        <v>1</v>
      </c>
      <c r="E8" s="40">
        <v>3</v>
      </c>
      <c r="F8" s="40">
        <v>6</v>
      </c>
      <c r="G8" s="40">
        <v>8</v>
      </c>
      <c r="H8" s="31">
        <v>1</v>
      </c>
      <c r="I8" s="2">
        <v>1</v>
      </c>
      <c r="J8" s="2">
        <v>2</v>
      </c>
      <c r="K8" s="29">
        <v>4</v>
      </c>
      <c r="L8" s="8">
        <f>B8*0.3</f>
        <v>4.5</v>
      </c>
      <c r="M8" s="41"/>
      <c r="N8" s="41"/>
      <c r="O8" s="44"/>
      <c r="P8" s="48"/>
      <c r="Q8" s="44"/>
      <c r="R8" s="46"/>
    </row>
    <row r="9" spans="1:18" x14ac:dyDescent="0.3">
      <c r="A9" s="2" t="s">
        <v>34</v>
      </c>
      <c r="B9" s="2">
        <v>17</v>
      </c>
      <c r="C9" s="41"/>
      <c r="D9" s="41"/>
      <c r="E9" s="41"/>
      <c r="F9" s="41"/>
      <c r="G9" s="41"/>
      <c r="H9" s="31">
        <v>1</v>
      </c>
      <c r="I9" s="2">
        <v>1</v>
      </c>
      <c r="J9" s="2">
        <v>2</v>
      </c>
      <c r="K9" s="29">
        <v>4</v>
      </c>
      <c r="L9" s="8">
        <f>B9*0.3</f>
        <v>5.0999999999999996</v>
      </c>
      <c r="M9" s="41"/>
      <c r="N9" s="41"/>
      <c r="O9" s="44"/>
      <c r="P9" s="48"/>
      <c r="Q9" s="44"/>
      <c r="R9" s="46"/>
    </row>
    <row r="10" spans="1:18" x14ac:dyDescent="0.3">
      <c r="A10" s="2" t="s">
        <v>35</v>
      </c>
      <c r="B10" s="2">
        <v>20</v>
      </c>
      <c r="C10" s="42"/>
      <c r="D10" s="42"/>
      <c r="E10" s="42"/>
      <c r="F10" s="42"/>
      <c r="G10" s="42"/>
      <c r="H10" s="2">
        <v>1</v>
      </c>
      <c r="I10" s="2">
        <v>2</v>
      </c>
      <c r="J10" s="2">
        <v>3</v>
      </c>
      <c r="K10" s="2">
        <v>6</v>
      </c>
      <c r="L10" s="8">
        <f>B10*0.3</f>
        <v>6</v>
      </c>
      <c r="M10" s="42"/>
      <c r="N10" s="42"/>
      <c r="O10" s="44"/>
      <c r="P10" s="48"/>
      <c r="Q10" s="44"/>
      <c r="R10" s="46"/>
    </row>
    <row r="11" spans="1:18" x14ac:dyDescent="0.3">
      <c r="A11" s="2" t="s">
        <v>36</v>
      </c>
      <c r="B11" s="2">
        <v>52</v>
      </c>
      <c r="C11" s="2">
        <v>52</v>
      </c>
      <c r="D11" s="2">
        <v>1</v>
      </c>
      <c r="E11" s="2">
        <v>3</v>
      </c>
      <c r="F11" s="2">
        <v>6</v>
      </c>
      <c r="G11" s="2">
        <v>8</v>
      </c>
      <c r="H11" s="2">
        <v>3</v>
      </c>
      <c r="I11" s="2">
        <v>4</v>
      </c>
      <c r="J11" s="2">
        <v>7</v>
      </c>
      <c r="K11" s="29">
        <v>14</v>
      </c>
      <c r="L11" s="8">
        <f>B11*0.3</f>
        <v>15.6</v>
      </c>
      <c r="M11" s="2">
        <v>1</v>
      </c>
      <c r="N11" s="2">
        <v>2</v>
      </c>
      <c r="O11" s="2">
        <v>0</v>
      </c>
      <c r="P11" s="2">
        <v>2</v>
      </c>
      <c r="Q11" s="2">
        <v>1</v>
      </c>
      <c r="R11" s="47"/>
    </row>
    <row r="12" spans="1:18" x14ac:dyDescent="0.3">
      <c r="A12" s="3"/>
    </row>
  </sheetData>
  <mergeCells count="22">
    <mergeCell ref="R3:R11"/>
    <mergeCell ref="Q7:Q10"/>
    <mergeCell ref="M3:M6"/>
    <mergeCell ref="N3:N6"/>
    <mergeCell ref="O3:O6"/>
    <mergeCell ref="P3:P6"/>
    <mergeCell ref="Q3:Q6"/>
    <mergeCell ref="M7:M10"/>
    <mergeCell ref="N7:N10"/>
    <mergeCell ref="O7:O10"/>
    <mergeCell ref="P7:P10"/>
    <mergeCell ref="C8:C10"/>
    <mergeCell ref="D8:D10"/>
    <mergeCell ref="E8:E10"/>
    <mergeCell ref="F8:F10"/>
    <mergeCell ref="A1:L1"/>
    <mergeCell ref="C3:C7"/>
    <mergeCell ref="D3:D7"/>
    <mergeCell ref="E3:E7"/>
    <mergeCell ref="F3:F7"/>
    <mergeCell ref="G3:G7"/>
    <mergeCell ref="G8:G10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2F079-84A2-4097-964E-CD3DEC2B5A87}">
  <dimension ref="A1:S19"/>
  <sheetViews>
    <sheetView workbookViewId="0">
      <selection activeCell="Q6" sqref="Q6:Q9"/>
    </sheetView>
  </sheetViews>
  <sheetFormatPr defaultColWidth="8.6640625" defaultRowHeight="14" x14ac:dyDescent="0.3"/>
  <cols>
    <col min="4" max="5" width="6.58203125" customWidth="1"/>
    <col min="6" max="6" width="8.58203125" customWidth="1"/>
    <col min="7" max="7" width="6.83203125" customWidth="1"/>
    <col min="19" max="19" width="16.75" customWidth="1"/>
  </cols>
  <sheetData>
    <row r="1" spans="1:19" ht="20" x14ac:dyDescent="0.3">
      <c r="A1" s="43" t="s">
        <v>37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3"/>
      <c r="N1" s="3"/>
      <c r="O1" s="3"/>
      <c r="P1" s="3"/>
      <c r="Q1" s="3"/>
      <c r="R1" s="3"/>
      <c r="S1" s="3"/>
    </row>
    <row r="2" spans="1:19" ht="70" x14ac:dyDescent="0.3">
      <c r="A2" s="4" t="s">
        <v>13</v>
      </c>
      <c r="B2" s="5" t="s">
        <v>14</v>
      </c>
      <c r="C2" s="6" t="s">
        <v>15</v>
      </c>
      <c r="D2" s="7" t="s">
        <v>16</v>
      </c>
      <c r="E2" s="7" t="s">
        <v>17</v>
      </c>
      <c r="F2" s="7" t="s">
        <v>18</v>
      </c>
      <c r="G2" s="7" t="s">
        <v>19</v>
      </c>
      <c r="H2" s="7" t="s">
        <v>20</v>
      </c>
      <c r="I2" s="7" t="s">
        <v>21</v>
      </c>
      <c r="J2" s="7" t="s">
        <v>22</v>
      </c>
      <c r="K2" s="7" t="s">
        <v>23</v>
      </c>
      <c r="L2" s="7" t="s">
        <v>24</v>
      </c>
      <c r="M2" s="14" t="s">
        <v>25</v>
      </c>
      <c r="N2" s="14" t="s">
        <v>26</v>
      </c>
      <c r="O2" s="15" t="s">
        <v>55</v>
      </c>
      <c r="P2" s="15" t="s">
        <v>56</v>
      </c>
      <c r="Q2" s="15" t="s">
        <v>57</v>
      </c>
      <c r="R2" s="32" t="s">
        <v>62</v>
      </c>
      <c r="S2" s="16" t="s">
        <v>27</v>
      </c>
    </row>
    <row r="3" spans="1:19" ht="19.5" customHeight="1" x14ac:dyDescent="0.3">
      <c r="A3" s="2" t="s">
        <v>38</v>
      </c>
      <c r="B3" s="2">
        <v>29</v>
      </c>
      <c r="C3" s="44">
        <v>82</v>
      </c>
      <c r="D3" s="44">
        <v>0.45300000000000001</v>
      </c>
      <c r="E3" s="44">
        <v>4</v>
      </c>
      <c r="F3" s="44">
        <v>8</v>
      </c>
      <c r="G3" s="44">
        <v>12</v>
      </c>
      <c r="H3" s="2">
        <v>1</v>
      </c>
      <c r="I3" s="2">
        <v>2</v>
      </c>
      <c r="J3" s="2">
        <v>4</v>
      </c>
      <c r="K3" s="2">
        <v>7</v>
      </c>
      <c r="L3" s="2">
        <f t="shared" ref="L3:L10" si="0">B3*0.3</f>
        <v>8.6999999999999993</v>
      </c>
      <c r="M3" s="44">
        <v>1</v>
      </c>
      <c r="N3" s="40">
        <v>4</v>
      </c>
      <c r="O3" s="44">
        <v>1</v>
      </c>
      <c r="P3" s="40">
        <v>1</v>
      </c>
      <c r="Q3" s="49">
        <v>1</v>
      </c>
      <c r="R3" s="50">
        <v>1</v>
      </c>
      <c r="S3" s="45" t="s">
        <v>59</v>
      </c>
    </row>
    <row r="4" spans="1:19" x14ac:dyDescent="0.3">
      <c r="A4" s="2" t="s">
        <v>39</v>
      </c>
      <c r="B4" s="2">
        <v>30</v>
      </c>
      <c r="C4" s="44"/>
      <c r="D4" s="44"/>
      <c r="E4" s="44"/>
      <c r="F4" s="44"/>
      <c r="G4" s="44"/>
      <c r="H4" s="2">
        <v>1</v>
      </c>
      <c r="I4" s="2">
        <v>3</v>
      </c>
      <c r="J4" s="2">
        <v>4</v>
      </c>
      <c r="K4" s="2">
        <v>8</v>
      </c>
      <c r="L4" s="8">
        <f t="shared" si="0"/>
        <v>9</v>
      </c>
      <c r="M4" s="44"/>
      <c r="N4" s="41"/>
      <c r="O4" s="44"/>
      <c r="P4" s="41"/>
      <c r="Q4" s="49"/>
      <c r="R4" s="51"/>
      <c r="S4" s="46"/>
    </row>
    <row r="5" spans="1:19" x14ac:dyDescent="0.3">
      <c r="A5" s="2" t="s">
        <v>40</v>
      </c>
      <c r="B5" s="2">
        <v>23</v>
      </c>
      <c r="C5" s="44"/>
      <c r="D5" s="44"/>
      <c r="E5" s="44"/>
      <c r="F5" s="44"/>
      <c r="G5" s="44"/>
      <c r="H5" s="2">
        <v>1</v>
      </c>
      <c r="I5" s="2">
        <v>2</v>
      </c>
      <c r="J5" s="2">
        <v>3</v>
      </c>
      <c r="K5" s="2">
        <v>6</v>
      </c>
      <c r="L5" s="8">
        <f t="shared" si="0"/>
        <v>6.8999999999999995</v>
      </c>
      <c r="M5" s="44"/>
      <c r="N5" s="42"/>
      <c r="O5" s="44"/>
      <c r="P5" s="42"/>
      <c r="Q5" s="49"/>
      <c r="R5" s="51"/>
      <c r="S5" s="46"/>
    </row>
    <row r="6" spans="1:19" x14ac:dyDescent="0.3">
      <c r="A6" s="2" t="s">
        <v>41</v>
      </c>
      <c r="B6" s="2">
        <v>23</v>
      </c>
      <c r="C6" s="44">
        <v>99</v>
      </c>
      <c r="D6" s="44">
        <v>0.54700000000000004</v>
      </c>
      <c r="E6" s="44">
        <v>5</v>
      </c>
      <c r="F6" s="44">
        <v>10</v>
      </c>
      <c r="G6" s="44">
        <v>15</v>
      </c>
      <c r="H6" s="2">
        <v>1</v>
      </c>
      <c r="I6" s="2">
        <v>2</v>
      </c>
      <c r="J6" s="2">
        <v>3</v>
      </c>
      <c r="K6" s="2">
        <v>6</v>
      </c>
      <c r="L6" s="8">
        <f t="shared" si="0"/>
        <v>6.8999999999999995</v>
      </c>
      <c r="M6" s="44">
        <v>1</v>
      </c>
      <c r="N6" s="40">
        <v>5</v>
      </c>
      <c r="O6" s="44">
        <v>1</v>
      </c>
      <c r="P6" s="40">
        <v>2</v>
      </c>
      <c r="Q6" s="49">
        <v>2</v>
      </c>
      <c r="R6" s="51"/>
      <c r="S6" s="46"/>
    </row>
    <row r="7" spans="1:19" x14ac:dyDescent="0.3">
      <c r="A7" s="2" t="s">
        <v>31</v>
      </c>
      <c r="B7" s="2">
        <v>25</v>
      </c>
      <c r="C7" s="44"/>
      <c r="D7" s="44"/>
      <c r="E7" s="44"/>
      <c r="F7" s="44"/>
      <c r="G7" s="44"/>
      <c r="H7" s="2">
        <v>1</v>
      </c>
      <c r="I7" s="2">
        <v>2</v>
      </c>
      <c r="J7" s="2">
        <v>3</v>
      </c>
      <c r="K7" s="2">
        <v>6</v>
      </c>
      <c r="L7" s="8">
        <f t="shared" si="0"/>
        <v>7.5</v>
      </c>
      <c r="M7" s="44"/>
      <c r="N7" s="41"/>
      <c r="O7" s="44"/>
      <c r="P7" s="41"/>
      <c r="Q7" s="49"/>
      <c r="R7" s="51"/>
      <c r="S7" s="46"/>
    </row>
    <row r="8" spans="1:19" x14ac:dyDescent="0.3">
      <c r="A8" s="2" t="s">
        <v>29</v>
      </c>
      <c r="B8" s="2">
        <v>29</v>
      </c>
      <c r="C8" s="44"/>
      <c r="D8" s="44"/>
      <c r="E8" s="44"/>
      <c r="F8" s="44"/>
      <c r="G8" s="44"/>
      <c r="H8" s="2">
        <v>1</v>
      </c>
      <c r="I8" s="2">
        <v>2</v>
      </c>
      <c r="J8" s="29">
        <v>4</v>
      </c>
      <c r="K8" s="2">
        <v>7</v>
      </c>
      <c r="L8" s="8">
        <f t="shared" si="0"/>
        <v>8.6999999999999993</v>
      </c>
      <c r="M8" s="44"/>
      <c r="N8" s="41"/>
      <c r="O8" s="44"/>
      <c r="P8" s="41"/>
      <c r="Q8" s="49"/>
      <c r="R8" s="51"/>
      <c r="S8" s="46"/>
    </row>
    <row r="9" spans="1:19" x14ac:dyDescent="0.3">
      <c r="A9" s="2" t="s">
        <v>30</v>
      </c>
      <c r="B9" s="2">
        <v>22</v>
      </c>
      <c r="C9" s="44"/>
      <c r="D9" s="44"/>
      <c r="E9" s="44"/>
      <c r="F9" s="44"/>
      <c r="G9" s="44"/>
      <c r="H9" s="2">
        <v>1</v>
      </c>
      <c r="I9" s="2">
        <v>2</v>
      </c>
      <c r="J9" s="2">
        <v>3</v>
      </c>
      <c r="K9" s="2">
        <v>6</v>
      </c>
      <c r="L9" s="8">
        <f t="shared" si="0"/>
        <v>6.6</v>
      </c>
      <c r="M9" s="44"/>
      <c r="N9" s="42"/>
      <c r="O9" s="44"/>
      <c r="P9" s="42"/>
      <c r="Q9" s="49"/>
      <c r="R9" s="52"/>
      <c r="S9" s="46"/>
    </row>
    <row r="10" spans="1:19" x14ac:dyDescent="0.3">
      <c r="A10" s="2" t="s">
        <v>36</v>
      </c>
      <c r="B10" s="2">
        <v>181</v>
      </c>
      <c r="C10" s="2">
        <v>181</v>
      </c>
      <c r="D10" s="2">
        <v>1</v>
      </c>
      <c r="E10" s="8">
        <v>9</v>
      </c>
      <c r="F10" s="8">
        <v>18</v>
      </c>
      <c r="G10" s="8">
        <v>27</v>
      </c>
      <c r="H10" s="2">
        <v>7</v>
      </c>
      <c r="I10" s="2">
        <v>15</v>
      </c>
      <c r="J10" s="29">
        <v>24</v>
      </c>
      <c r="K10" s="29">
        <v>46</v>
      </c>
      <c r="L10" s="8">
        <f t="shared" si="0"/>
        <v>54.3</v>
      </c>
      <c r="M10" s="2">
        <v>2</v>
      </c>
      <c r="N10" s="2">
        <v>9</v>
      </c>
      <c r="O10" s="2">
        <v>2</v>
      </c>
      <c r="P10" s="2">
        <v>3</v>
      </c>
      <c r="Q10" s="29">
        <v>3</v>
      </c>
      <c r="R10" s="34">
        <v>1</v>
      </c>
      <c r="S10" s="47"/>
    </row>
    <row r="19" spans="11:11" x14ac:dyDescent="0.3">
      <c r="K19" s="11" t="s">
        <v>58</v>
      </c>
    </row>
  </sheetData>
  <mergeCells count="23">
    <mergeCell ref="Q3:Q5"/>
    <mergeCell ref="P3:P5"/>
    <mergeCell ref="P6:P9"/>
    <mergeCell ref="S3:S10"/>
    <mergeCell ref="O3:O5"/>
    <mergeCell ref="O6:O9"/>
    <mergeCell ref="R3:R9"/>
    <mergeCell ref="N6:N9"/>
    <mergeCell ref="Q6:Q9"/>
    <mergeCell ref="A1:L1"/>
    <mergeCell ref="C3:C5"/>
    <mergeCell ref="D3:D5"/>
    <mergeCell ref="E3:E5"/>
    <mergeCell ref="F3:F5"/>
    <mergeCell ref="G3:G5"/>
    <mergeCell ref="M6:M9"/>
    <mergeCell ref="M3:M5"/>
    <mergeCell ref="N3:N5"/>
    <mergeCell ref="C6:C9"/>
    <mergeCell ref="D6:D9"/>
    <mergeCell ref="E6:E9"/>
    <mergeCell ref="F6:F9"/>
    <mergeCell ref="G6:G9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C28A6-395B-4EA6-8440-1DF7A573F679}">
  <dimension ref="A1:S12"/>
  <sheetViews>
    <sheetView workbookViewId="0">
      <selection activeCell="B16" sqref="B16"/>
    </sheetView>
  </sheetViews>
  <sheetFormatPr defaultColWidth="8.6640625" defaultRowHeight="14" x14ac:dyDescent="0.3"/>
  <cols>
    <col min="19" max="19" width="15.08203125" customWidth="1"/>
  </cols>
  <sheetData>
    <row r="1" spans="1:19" ht="20" x14ac:dyDescent="0.3">
      <c r="A1" s="43" t="s">
        <v>42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3"/>
      <c r="N1" s="3"/>
      <c r="O1" s="3"/>
      <c r="P1" s="3"/>
      <c r="Q1" s="3"/>
      <c r="R1" s="3"/>
      <c r="S1" s="3"/>
    </row>
    <row r="2" spans="1:19" ht="70" x14ac:dyDescent="0.3">
      <c r="A2" s="4" t="s">
        <v>13</v>
      </c>
      <c r="B2" s="5" t="s">
        <v>14</v>
      </c>
      <c r="C2" s="6" t="s">
        <v>15</v>
      </c>
      <c r="D2" s="7" t="s">
        <v>16</v>
      </c>
      <c r="E2" s="7" t="s">
        <v>17</v>
      </c>
      <c r="F2" s="7" t="s">
        <v>18</v>
      </c>
      <c r="G2" s="7" t="s">
        <v>19</v>
      </c>
      <c r="H2" s="7" t="s">
        <v>20</v>
      </c>
      <c r="I2" s="7" t="s">
        <v>21</v>
      </c>
      <c r="J2" s="7" t="s">
        <v>22</v>
      </c>
      <c r="K2" s="7" t="s">
        <v>23</v>
      </c>
      <c r="L2" s="7" t="s">
        <v>24</v>
      </c>
      <c r="M2" s="14" t="s">
        <v>25</v>
      </c>
      <c r="N2" s="14" t="s">
        <v>26</v>
      </c>
      <c r="O2" s="15" t="s">
        <v>55</v>
      </c>
      <c r="P2" s="15" t="s">
        <v>56</v>
      </c>
      <c r="Q2" s="15" t="s">
        <v>57</v>
      </c>
      <c r="R2" s="32" t="s">
        <v>62</v>
      </c>
      <c r="S2" s="16" t="s">
        <v>27</v>
      </c>
    </row>
    <row r="3" spans="1:19" x14ac:dyDescent="0.3">
      <c r="A3" s="2" t="s">
        <v>28</v>
      </c>
      <c r="B3" s="2">
        <v>24</v>
      </c>
      <c r="C3" s="44">
        <v>101</v>
      </c>
      <c r="D3" s="44">
        <v>0.46300000000000002</v>
      </c>
      <c r="E3" s="44">
        <v>5</v>
      </c>
      <c r="F3" s="44">
        <v>10</v>
      </c>
      <c r="G3" s="44">
        <v>15</v>
      </c>
      <c r="H3" s="2">
        <v>1</v>
      </c>
      <c r="I3" s="2">
        <v>2</v>
      </c>
      <c r="J3" s="2">
        <v>3</v>
      </c>
      <c r="K3" s="2">
        <v>6</v>
      </c>
      <c r="L3" s="2">
        <f t="shared" ref="L3:L11" si="0">B3*0.3</f>
        <v>7.1999999999999993</v>
      </c>
      <c r="M3" s="40">
        <v>1</v>
      </c>
      <c r="N3" s="40">
        <v>5</v>
      </c>
      <c r="O3" s="44">
        <v>1</v>
      </c>
      <c r="P3" s="44">
        <v>1</v>
      </c>
      <c r="Q3" s="44">
        <v>2</v>
      </c>
      <c r="R3" s="54">
        <v>1</v>
      </c>
      <c r="S3" s="45" t="s">
        <v>59</v>
      </c>
    </row>
    <row r="4" spans="1:19" x14ac:dyDescent="0.3">
      <c r="A4" s="2" t="s">
        <v>29</v>
      </c>
      <c r="B4" s="2">
        <v>30</v>
      </c>
      <c r="C4" s="44"/>
      <c r="D4" s="44"/>
      <c r="E4" s="44"/>
      <c r="F4" s="44"/>
      <c r="G4" s="44"/>
      <c r="H4" s="2">
        <v>1</v>
      </c>
      <c r="I4" s="2">
        <v>3</v>
      </c>
      <c r="J4" s="2">
        <v>4</v>
      </c>
      <c r="K4" s="2">
        <v>8</v>
      </c>
      <c r="L4" s="8">
        <f t="shared" si="0"/>
        <v>9</v>
      </c>
      <c r="M4" s="41"/>
      <c r="N4" s="41"/>
      <c r="O4" s="44"/>
      <c r="P4" s="44"/>
      <c r="Q4" s="44"/>
      <c r="R4" s="55"/>
      <c r="S4" s="46"/>
    </row>
    <row r="5" spans="1:19" x14ac:dyDescent="0.3">
      <c r="A5" s="2" t="s">
        <v>30</v>
      </c>
      <c r="B5" s="2">
        <v>26</v>
      </c>
      <c r="C5" s="44"/>
      <c r="D5" s="44"/>
      <c r="E5" s="44"/>
      <c r="F5" s="44"/>
      <c r="G5" s="44"/>
      <c r="H5" s="2">
        <v>1</v>
      </c>
      <c r="I5" s="2">
        <v>2</v>
      </c>
      <c r="J5" s="2">
        <v>3</v>
      </c>
      <c r="K5" s="2">
        <v>6</v>
      </c>
      <c r="L5" s="8">
        <f t="shared" si="0"/>
        <v>7.8</v>
      </c>
      <c r="M5" s="41"/>
      <c r="N5" s="41"/>
      <c r="O5" s="44"/>
      <c r="P5" s="44"/>
      <c r="Q5" s="44"/>
      <c r="R5" s="55"/>
      <c r="S5" s="46"/>
    </row>
    <row r="6" spans="1:19" x14ac:dyDescent="0.3">
      <c r="A6" s="2" t="s">
        <v>31</v>
      </c>
      <c r="B6" s="2">
        <v>21</v>
      </c>
      <c r="C6" s="44"/>
      <c r="D6" s="44"/>
      <c r="E6" s="44"/>
      <c r="F6" s="44"/>
      <c r="G6" s="44"/>
      <c r="H6" s="2">
        <v>1</v>
      </c>
      <c r="I6" s="2">
        <v>2</v>
      </c>
      <c r="J6" s="2">
        <v>3</v>
      </c>
      <c r="K6" s="2">
        <v>6</v>
      </c>
      <c r="L6" s="8">
        <f t="shared" si="0"/>
        <v>6.3</v>
      </c>
      <c r="M6" s="42"/>
      <c r="N6" s="42"/>
      <c r="O6" s="44"/>
      <c r="P6" s="44"/>
      <c r="Q6" s="44"/>
      <c r="R6" s="55"/>
      <c r="S6" s="46"/>
    </row>
    <row r="7" spans="1:19" x14ac:dyDescent="0.3">
      <c r="A7" s="2" t="s">
        <v>32</v>
      </c>
      <c r="B7" s="2">
        <v>24</v>
      </c>
      <c r="C7" s="44">
        <v>117</v>
      </c>
      <c r="D7" s="53">
        <v>0.53700000000000003</v>
      </c>
      <c r="E7" s="44">
        <v>6</v>
      </c>
      <c r="F7" s="44">
        <v>12</v>
      </c>
      <c r="G7" s="44">
        <v>18</v>
      </c>
      <c r="H7" s="30">
        <v>1</v>
      </c>
      <c r="I7" s="2">
        <v>2</v>
      </c>
      <c r="J7" s="2">
        <v>3</v>
      </c>
      <c r="K7" s="30">
        <v>6</v>
      </c>
      <c r="L7" s="8">
        <f t="shared" si="0"/>
        <v>7.1999999999999993</v>
      </c>
      <c r="M7" s="40">
        <v>1</v>
      </c>
      <c r="N7" s="40">
        <v>6</v>
      </c>
      <c r="O7" s="44">
        <v>2</v>
      </c>
      <c r="P7" s="44">
        <v>1</v>
      </c>
      <c r="Q7" s="44">
        <v>3</v>
      </c>
      <c r="R7" s="55"/>
      <c r="S7" s="46"/>
    </row>
    <row r="8" spans="1:19" x14ac:dyDescent="0.3">
      <c r="A8" s="2" t="s">
        <v>33</v>
      </c>
      <c r="B8" s="2">
        <v>31</v>
      </c>
      <c r="C8" s="44"/>
      <c r="D8" s="44"/>
      <c r="E8" s="44"/>
      <c r="F8" s="44"/>
      <c r="G8" s="44"/>
      <c r="H8" s="30">
        <v>1</v>
      </c>
      <c r="I8" s="2">
        <v>3</v>
      </c>
      <c r="J8" s="2">
        <v>4</v>
      </c>
      <c r="K8" s="30">
        <v>8</v>
      </c>
      <c r="L8" s="8">
        <f t="shared" si="0"/>
        <v>9.2999999999999989</v>
      </c>
      <c r="M8" s="41"/>
      <c r="N8" s="41"/>
      <c r="O8" s="44"/>
      <c r="P8" s="44"/>
      <c r="Q8" s="44"/>
      <c r="R8" s="55"/>
      <c r="S8" s="46"/>
    </row>
    <row r="9" spans="1:19" x14ac:dyDescent="0.3">
      <c r="A9" s="2" t="s">
        <v>34</v>
      </c>
      <c r="B9" s="2">
        <v>31</v>
      </c>
      <c r="C9" s="44"/>
      <c r="D9" s="44"/>
      <c r="E9" s="44"/>
      <c r="F9" s="44"/>
      <c r="G9" s="44"/>
      <c r="H9" s="30">
        <v>1</v>
      </c>
      <c r="I9" s="2">
        <v>3</v>
      </c>
      <c r="J9" s="2">
        <v>4</v>
      </c>
      <c r="K9" s="30">
        <v>8</v>
      </c>
      <c r="L9" s="8">
        <f t="shared" si="0"/>
        <v>9.2999999999999989</v>
      </c>
      <c r="M9" s="41"/>
      <c r="N9" s="41"/>
      <c r="O9" s="44"/>
      <c r="P9" s="44"/>
      <c r="Q9" s="44"/>
      <c r="R9" s="55"/>
      <c r="S9" s="46"/>
    </row>
    <row r="10" spans="1:19" x14ac:dyDescent="0.3">
      <c r="A10" s="2" t="s">
        <v>35</v>
      </c>
      <c r="B10" s="2">
        <v>31</v>
      </c>
      <c r="C10" s="44"/>
      <c r="D10" s="44"/>
      <c r="E10" s="44"/>
      <c r="F10" s="44"/>
      <c r="G10" s="44"/>
      <c r="H10" s="2">
        <v>1</v>
      </c>
      <c r="I10" s="2">
        <v>3</v>
      </c>
      <c r="J10" s="2">
        <v>4</v>
      </c>
      <c r="K10" s="2">
        <v>8</v>
      </c>
      <c r="L10" s="8">
        <f t="shared" si="0"/>
        <v>9.2999999999999989</v>
      </c>
      <c r="M10" s="42"/>
      <c r="N10" s="42"/>
      <c r="O10" s="44"/>
      <c r="P10" s="44"/>
      <c r="Q10" s="44"/>
      <c r="R10" s="56"/>
      <c r="S10" s="46"/>
    </row>
    <row r="11" spans="1:19" x14ac:dyDescent="0.3">
      <c r="A11" s="2" t="s">
        <v>36</v>
      </c>
      <c r="B11" s="2">
        <v>218</v>
      </c>
      <c r="C11" s="2">
        <v>218</v>
      </c>
      <c r="D11" s="2">
        <v>1</v>
      </c>
      <c r="E11" s="2">
        <v>11</v>
      </c>
      <c r="F11" s="2">
        <v>22</v>
      </c>
      <c r="G11" s="2">
        <v>33</v>
      </c>
      <c r="H11" s="2">
        <v>8</v>
      </c>
      <c r="I11" s="8">
        <v>20</v>
      </c>
      <c r="J11" s="2">
        <v>28</v>
      </c>
      <c r="K11" s="2">
        <v>56</v>
      </c>
      <c r="L11" s="8">
        <f t="shared" si="0"/>
        <v>65.399999999999991</v>
      </c>
      <c r="M11" s="2">
        <v>2</v>
      </c>
      <c r="N11" s="2">
        <v>11</v>
      </c>
      <c r="O11" s="2">
        <v>3</v>
      </c>
      <c r="P11" s="2">
        <v>2</v>
      </c>
      <c r="Q11" s="2">
        <v>5</v>
      </c>
      <c r="R11" s="33">
        <v>1</v>
      </c>
      <c r="S11" s="47"/>
    </row>
    <row r="12" spans="1:19" x14ac:dyDescent="0.3">
      <c r="A12" s="3"/>
    </row>
  </sheetData>
  <mergeCells count="23">
    <mergeCell ref="S3:S11"/>
    <mergeCell ref="M7:M10"/>
    <mergeCell ref="N7:N10"/>
    <mergeCell ref="O7:O10"/>
    <mergeCell ref="P7:P10"/>
    <mergeCell ref="Q7:Q10"/>
    <mergeCell ref="M3:M6"/>
    <mergeCell ref="N3:N6"/>
    <mergeCell ref="O3:O6"/>
    <mergeCell ref="P3:P6"/>
    <mergeCell ref="Q3:Q6"/>
    <mergeCell ref="R3:R10"/>
    <mergeCell ref="C7:C10"/>
    <mergeCell ref="D7:D10"/>
    <mergeCell ref="E7:E10"/>
    <mergeCell ref="F7:F10"/>
    <mergeCell ref="G7:G10"/>
    <mergeCell ref="A1:L1"/>
    <mergeCell ref="C3:C6"/>
    <mergeCell ref="D3:D6"/>
    <mergeCell ref="E3:E6"/>
    <mergeCell ref="F3:F6"/>
    <mergeCell ref="G3:G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国际翻译学院</vt:lpstr>
      <vt:lpstr>17级</vt:lpstr>
      <vt:lpstr>18级</vt:lpstr>
      <vt:lpstr>19级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chenxiuyi</cp:lastModifiedBy>
  <dcterms:created xsi:type="dcterms:W3CDTF">2020-09-17T00:55:00Z</dcterms:created>
  <dcterms:modified xsi:type="dcterms:W3CDTF">2020-09-21T14:50:43Z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